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IAGNOSIS-INYECTORES DIESEL 12-2020\Excel\"/>
    </mc:Choice>
  </mc:AlternateContent>
  <bookViews>
    <workbookView xWindow="732" yWindow="12" windowWidth="20736" windowHeight="11760" tabRatio="5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11" i="1" l="1"/>
  <c r="I11" i="1" s="1"/>
  <c r="E11" i="1"/>
  <c r="D12" i="1"/>
  <c r="H18" i="1" s="1"/>
  <c r="C12" i="1"/>
  <c r="I14" i="1"/>
  <c r="I15" i="1" s="1"/>
  <c r="H10" i="1"/>
  <c r="I10" i="1" s="1"/>
  <c r="H9" i="1"/>
  <c r="I9" i="1" s="1"/>
  <c r="H8" i="1"/>
  <c r="I8" i="1" s="1"/>
  <c r="H7" i="1"/>
  <c r="I7" i="1" s="1"/>
  <c r="E7" i="1"/>
  <c r="E8" i="1"/>
  <c r="E9" i="1"/>
  <c r="E10" i="1"/>
  <c r="B12" i="1"/>
  <c r="E12" i="1" l="1"/>
  <c r="I18" i="1" s="1"/>
  <c r="I12" i="1"/>
  <c r="H19" i="1"/>
  <c r="H12" i="1"/>
  <c r="G11" i="1"/>
  <c r="G10" i="1"/>
  <c r="G8" i="1"/>
  <c r="G9" i="1"/>
  <c r="G7" i="1"/>
  <c r="A14" i="1" l="1"/>
  <c r="G12" i="1"/>
  <c r="I19" i="1"/>
</calcChain>
</file>

<file path=xl/sharedStrings.xml><?xml version="1.0" encoding="utf-8"?>
<sst xmlns="http://schemas.openxmlformats.org/spreadsheetml/2006/main" count="48" uniqueCount="42">
  <si>
    <t>CIL 1</t>
  </si>
  <si>
    <t>CIL 2</t>
  </si>
  <si>
    <t>CIL 3</t>
  </si>
  <si>
    <t>CIL 4</t>
  </si>
  <si>
    <t xml:space="preserve">Corrección </t>
  </si>
  <si>
    <t xml:space="preserve"> CIL 2</t>
  </si>
  <si>
    <t>Nº Cil</t>
  </si>
  <si>
    <t>Piloto</t>
  </si>
  <si>
    <t>Pre</t>
  </si>
  <si>
    <t>MAIN</t>
  </si>
  <si>
    <t>Ti  μs</t>
  </si>
  <si>
    <t xml:space="preserve">COMPARACIÓN </t>
  </si>
  <si>
    <t xml:space="preserve"> RELATIVA %</t>
  </si>
  <si>
    <t>Ti  μs (Main objetivo)</t>
  </si>
  <si>
    <t>Densidad</t>
  </si>
  <si>
    <t>kg/m3</t>
  </si>
  <si>
    <t>Gasoleo</t>
  </si>
  <si>
    <t>TOTAL</t>
  </si>
  <si>
    <t>Ti MEDIO PILOT,PRE,MAIN</t>
  </si>
  <si>
    <t>Medias</t>
  </si>
  <si>
    <t>PRESIÓN BAR</t>
  </si>
  <si>
    <t>NOTA:LA CORRECCIÓN ABSOLUTA ESTÁ PENDIENTE DE VERIFICACIÓN EN ALGUNOS SISTEMAS</t>
  </si>
  <si>
    <t>Ti Total (μs)</t>
  </si>
  <si>
    <t>CON TIEMPOS DE INYECCIÓN (μs)</t>
  </si>
  <si>
    <t>CORRECCIÓN ABSOLUTA</t>
  </si>
  <si>
    <t xml:space="preserve">  +- mm3</t>
  </si>
  <si>
    <t xml:space="preserve">  +- mg</t>
  </si>
  <si>
    <t xml:space="preserve">NOTA: SI NO HAY INYECCIÓN PILOT DEJAR EN  0 </t>
  </si>
  <si>
    <t>Main</t>
  </si>
  <si>
    <t>Total</t>
  </si>
  <si>
    <t>Caudal  mm3</t>
  </si>
  <si>
    <t>Caudal mg</t>
  </si>
  <si>
    <t xml:space="preserve">Real </t>
  </si>
  <si>
    <t>Caudal Main</t>
  </si>
  <si>
    <t>mg</t>
  </si>
  <si>
    <t>mm3</t>
  </si>
  <si>
    <t>Temperatura motor</t>
  </si>
  <si>
    <t>CIL 5</t>
  </si>
  <si>
    <t>MARCA</t>
  </si>
  <si>
    <t>MODELO</t>
  </si>
  <si>
    <t>CÓDIGO MOTOR</t>
  </si>
  <si>
    <t>PLANTILLA 5 CILINDROS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</si>
</sst>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" fontId="0" fillId="4" borderId="1" xfId="0" applyNumberFormat="1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 applyProtection="1">
      <alignment vertical="center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2" fontId="6" fillId="5" borderId="1" xfId="0" applyNumberFormat="1" applyFont="1" applyFill="1" applyBorder="1" applyAlignment="1" applyProtection="1">
      <alignment horizontal="center"/>
      <protection hidden="1"/>
    </xf>
    <xf numFmtId="165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shrinkToFit="1"/>
    </xf>
    <xf numFmtId="0" fontId="0" fillId="0" borderId="6" xfId="0" applyFont="1" applyBorder="1" applyAlignment="1" applyProtection="1">
      <alignment horizontal="center" shrinkToFi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45719</xdr:rowOff>
    </xdr:from>
    <xdr:to>
      <xdr:col>8</xdr:col>
      <xdr:colOff>662940</xdr:colOff>
      <xdr:row>0</xdr:row>
      <xdr:rowOff>464820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45719"/>
          <a:ext cx="6522720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D8" sqref="D8"/>
    </sheetView>
  </sheetViews>
  <sheetFormatPr baseColWidth="10" defaultColWidth="0" defaultRowHeight="15.6" zeroHeight="1" x14ac:dyDescent="0.3"/>
  <cols>
    <col min="1" max="2" width="7.5" customWidth="1"/>
    <col min="3" max="3" width="6" style="1" customWidth="1"/>
    <col min="4" max="4" width="10.5" customWidth="1"/>
    <col min="5" max="5" width="10.19921875" customWidth="1"/>
    <col min="6" max="6" width="9.09765625" customWidth="1"/>
    <col min="7" max="7" width="18.5" customWidth="1"/>
    <col min="8" max="8" width="9.8984375" style="5" customWidth="1"/>
    <col min="9" max="9" width="11.19921875" customWidth="1"/>
    <col min="10" max="16384" width="11.19921875" hidden="1"/>
  </cols>
  <sheetData>
    <row r="1" spans="1:9" ht="37.200000000000003" customHeight="1" x14ac:dyDescent="0.3">
      <c r="A1" s="39"/>
      <c r="B1" s="40"/>
      <c r="C1" s="40"/>
      <c r="D1" s="40"/>
      <c r="E1" s="40"/>
      <c r="F1" s="40"/>
      <c r="G1" s="40"/>
      <c r="H1" s="40"/>
      <c r="I1" s="40"/>
    </row>
    <row r="2" spans="1:9" ht="18.600000000000001" customHeight="1" x14ac:dyDescent="0.3">
      <c r="A2" s="41" t="s">
        <v>38</v>
      </c>
      <c r="B2" s="42"/>
      <c r="C2" s="43"/>
      <c r="D2" s="44"/>
      <c r="E2" s="35" t="s">
        <v>39</v>
      </c>
      <c r="F2" s="43"/>
      <c r="G2" s="45"/>
      <c r="H2" s="41" t="s">
        <v>40</v>
      </c>
      <c r="I2" s="42"/>
    </row>
    <row r="3" spans="1:9" ht="18" customHeight="1" x14ac:dyDescent="0.3">
      <c r="A3" s="47" t="s">
        <v>41</v>
      </c>
      <c r="B3" s="47"/>
      <c r="C3" s="47"/>
      <c r="D3" s="47" t="s">
        <v>23</v>
      </c>
      <c r="E3" s="47"/>
      <c r="F3" s="47"/>
      <c r="G3" s="32" t="s">
        <v>36</v>
      </c>
      <c r="H3" s="43"/>
      <c r="I3" s="46"/>
    </row>
    <row r="4" spans="1:9" ht="20.399999999999999" customHeight="1" x14ac:dyDescent="0.3">
      <c r="A4" s="19"/>
      <c r="B4" s="21" t="s">
        <v>10</v>
      </c>
      <c r="C4" s="21" t="s">
        <v>10</v>
      </c>
      <c r="D4" s="21" t="s">
        <v>10</v>
      </c>
      <c r="E4" s="21" t="s">
        <v>22</v>
      </c>
      <c r="F4" s="19"/>
      <c r="G4" s="28"/>
      <c r="H4" s="10"/>
      <c r="I4" s="10"/>
    </row>
    <row r="5" spans="1:9" ht="18.75" customHeight="1" x14ac:dyDescent="0.3">
      <c r="A5" s="19" t="s">
        <v>6</v>
      </c>
      <c r="B5" s="19" t="s">
        <v>7</v>
      </c>
      <c r="C5" s="4" t="s">
        <v>8</v>
      </c>
      <c r="D5" s="22" t="s">
        <v>9</v>
      </c>
      <c r="E5" s="22" t="s">
        <v>17</v>
      </c>
      <c r="F5" s="6" t="s">
        <v>4</v>
      </c>
      <c r="G5" s="11" t="s">
        <v>11</v>
      </c>
      <c r="H5" s="51" t="s">
        <v>24</v>
      </c>
      <c r="I5" s="52"/>
    </row>
    <row r="6" spans="1:9" ht="18" customHeight="1" x14ac:dyDescent="0.3">
      <c r="A6" s="36">
        <v>5</v>
      </c>
      <c r="B6" s="2"/>
      <c r="C6" s="3"/>
      <c r="D6" s="22"/>
      <c r="E6" s="22"/>
      <c r="F6" s="6"/>
      <c r="G6" s="11" t="s">
        <v>12</v>
      </c>
      <c r="H6" s="11" t="s">
        <v>25</v>
      </c>
      <c r="I6" s="11" t="s">
        <v>26</v>
      </c>
    </row>
    <row r="7" spans="1:9" x14ac:dyDescent="0.3">
      <c r="A7" s="19" t="s">
        <v>0</v>
      </c>
      <c r="B7" s="20">
        <v>230</v>
      </c>
      <c r="C7" s="20">
        <v>243</v>
      </c>
      <c r="D7" s="20">
        <v>560</v>
      </c>
      <c r="E7" s="36">
        <f>SUM(B7+C7+D7)</f>
        <v>1033</v>
      </c>
      <c r="F7" s="19" t="s">
        <v>0</v>
      </c>
      <c r="G7" s="27">
        <f>SUM(D7-D12)*100/D12</f>
        <v>-0.24937655860348723</v>
      </c>
      <c r="H7" s="37">
        <f>SUM(H16*12)/H16*(D7-H13)/1000</f>
        <v>-1.2E-2</v>
      </c>
      <c r="I7" s="25">
        <f>H7*0.84</f>
        <v>-1.008E-2</v>
      </c>
    </row>
    <row r="8" spans="1:9" x14ac:dyDescent="0.3">
      <c r="A8" s="19" t="s">
        <v>5</v>
      </c>
      <c r="B8" s="20">
        <v>230</v>
      </c>
      <c r="C8" s="20">
        <v>243</v>
      </c>
      <c r="D8" s="20">
        <v>560</v>
      </c>
      <c r="E8" s="36">
        <f>SUM(B8+C8+D8)</f>
        <v>1033</v>
      </c>
      <c r="F8" s="19" t="s">
        <v>1</v>
      </c>
      <c r="G8" s="14">
        <f>SUM(D8-D12)*100/D12</f>
        <v>-0.24937655860348723</v>
      </c>
      <c r="H8" s="38">
        <f>SUM(H16*12)/H16*(D8-H13)/1000</f>
        <v>-1.2E-2</v>
      </c>
      <c r="I8" s="25">
        <f>H8*0.84</f>
        <v>-1.008E-2</v>
      </c>
    </row>
    <row r="9" spans="1:9" x14ac:dyDescent="0.3">
      <c r="A9" s="19" t="s">
        <v>2</v>
      </c>
      <c r="B9" s="20">
        <v>230</v>
      </c>
      <c r="C9" s="20">
        <v>243</v>
      </c>
      <c r="D9" s="20">
        <v>552</v>
      </c>
      <c r="E9" s="36">
        <f>SUM(B9+C9+D9)</f>
        <v>1025</v>
      </c>
      <c r="F9" s="19" t="s">
        <v>2</v>
      </c>
      <c r="G9" s="14">
        <f>SUM(D9-D12)*100/D12</f>
        <v>-1.6743854649091516</v>
      </c>
      <c r="H9" s="37">
        <f>SUM(H16*12)/H16*(D9-H13)/1000</f>
        <v>-0.108</v>
      </c>
      <c r="I9" s="25">
        <f>H9*0.84</f>
        <v>-9.0719999999999995E-2</v>
      </c>
    </row>
    <row r="10" spans="1:9" x14ac:dyDescent="0.3">
      <c r="A10" s="19" t="s">
        <v>3</v>
      </c>
      <c r="B10" s="20">
        <v>230</v>
      </c>
      <c r="C10" s="20">
        <v>243</v>
      </c>
      <c r="D10" s="20">
        <v>565</v>
      </c>
      <c r="E10" s="36">
        <f>SUM(B10+C10+D10)</f>
        <v>1038</v>
      </c>
      <c r="F10" s="19" t="s">
        <v>3</v>
      </c>
      <c r="G10" s="14">
        <f>SUM(D10-D12)*100/D12</f>
        <v>0.64125400783755304</v>
      </c>
      <c r="H10" s="37">
        <f>SUM(H16*12)/H16*(D10-H13)/1000</f>
        <v>4.8000000000000001E-2</v>
      </c>
      <c r="I10" s="25">
        <f>H10*0.84</f>
        <v>4.0320000000000002E-2</v>
      </c>
    </row>
    <row r="11" spans="1:9" x14ac:dyDescent="0.3">
      <c r="A11" s="34" t="s">
        <v>37</v>
      </c>
      <c r="B11" s="20">
        <v>230</v>
      </c>
      <c r="C11" s="20">
        <v>243</v>
      </c>
      <c r="D11" s="20">
        <v>570</v>
      </c>
      <c r="E11" s="36">
        <f t="shared" ref="E11" si="0">SUM(B11+C11+D11)</f>
        <v>1043</v>
      </c>
      <c r="F11" s="34" t="s">
        <v>37</v>
      </c>
      <c r="G11" s="14">
        <f>SUM(D11-D12)*100/D12</f>
        <v>1.5318845742785934</v>
      </c>
      <c r="H11" s="37">
        <f>SUM(H16*12)/H16*(D11-H13)/1000</f>
        <v>0.108</v>
      </c>
      <c r="I11" s="25">
        <f t="shared" ref="I11" si="1">H11*0.84</f>
        <v>9.0719999999999995E-2</v>
      </c>
    </row>
    <row r="12" spans="1:9" x14ac:dyDescent="0.3">
      <c r="A12" s="18" t="s">
        <v>19</v>
      </c>
      <c r="B12" s="15">
        <f>SUM(B7+B8+B9+B10)/A6</f>
        <v>184</v>
      </c>
      <c r="C12" s="15">
        <f>SUM(C7:C11)/A6</f>
        <v>243</v>
      </c>
      <c r="D12" s="15">
        <f>SUM(D7:D11)/A6</f>
        <v>561.4</v>
      </c>
      <c r="E12" s="15">
        <f>SUM(E7:E11)/A6</f>
        <v>1034.4000000000001</v>
      </c>
      <c r="F12" s="18"/>
      <c r="G12" s="16">
        <f>SUM(G7:G11)/A6</f>
        <v>4.0412118096355696E-15</v>
      </c>
      <c r="H12" s="16">
        <f>SUM(H7:H11)</f>
        <v>2.3999999999999994E-2</v>
      </c>
      <c r="I12" s="16">
        <f>SUM(I7:I11)</f>
        <v>2.0160000000000011E-2</v>
      </c>
    </row>
    <row r="13" spans="1:9" ht="14.25" customHeight="1" x14ac:dyDescent="0.3">
      <c r="A13" s="23" t="s">
        <v>18</v>
      </c>
      <c r="B13" s="23"/>
      <c r="C13" s="19"/>
      <c r="D13" s="8"/>
      <c r="E13" s="8"/>
      <c r="F13" s="47" t="s">
        <v>13</v>
      </c>
      <c r="G13" s="47"/>
      <c r="H13" s="17">
        <v>561</v>
      </c>
      <c r="I13" s="10"/>
    </row>
    <row r="14" spans="1:9" ht="18" customHeight="1" x14ac:dyDescent="0.3">
      <c r="A14" s="49">
        <f>E12</f>
        <v>1034.4000000000001</v>
      </c>
      <c r="B14" s="47"/>
      <c r="C14" s="47"/>
      <c r="D14" s="47"/>
      <c r="E14" s="7"/>
      <c r="F14" s="47" t="s">
        <v>33</v>
      </c>
      <c r="G14" s="47"/>
      <c r="H14" s="33" t="s">
        <v>35</v>
      </c>
      <c r="I14" s="33">
        <f>H13*H16/35000</f>
        <v>4.0071428571428571</v>
      </c>
    </row>
    <row r="15" spans="1:9" ht="18" customHeight="1" x14ac:dyDescent="0.3">
      <c r="A15" s="31"/>
      <c r="B15" s="32"/>
      <c r="C15" s="32"/>
      <c r="D15" s="32"/>
      <c r="E15" s="7"/>
      <c r="F15" s="32"/>
      <c r="G15" s="10"/>
      <c r="H15" s="33" t="s">
        <v>34</v>
      </c>
      <c r="I15" s="33">
        <f>I14*0.84</f>
        <v>3.3659999999999997</v>
      </c>
    </row>
    <row r="16" spans="1:9" ht="18" customHeight="1" x14ac:dyDescent="0.3">
      <c r="A16" s="19"/>
      <c r="B16" s="19"/>
      <c r="C16" s="19"/>
      <c r="D16" s="7"/>
      <c r="E16" s="7"/>
      <c r="F16" s="53" t="s">
        <v>20</v>
      </c>
      <c r="G16" s="53"/>
      <c r="H16" s="17">
        <v>250</v>
      </c>
      <c r="I16" s="33"/>
    </row>
    <row r="17" spans="1:9" ht="15" customHeight="1" x14ac:dyDescent="0.3">
      <c r="A17" s="29"/>
      <c r="B17" s="29"/>
      <c r="C17" s="29"/>
      <c r="D17" s="7"/>
      <c r="E17" s="7"/>
      <c r="F17" s="54" t="s">
        <v>32</v>
      </c>
      <c r="G17" s="55"/>
      <c r="H17" s="30" t="s">
        <v>28</v>
      </c>
      <c r="I17" s="30" t="s">
        <v>29</v>
      </c>
    </row>
    <row r="18" spans="1:9" ht="15.75" customHeight="1" x14ac:dyDescent="0.3">
      <c r="A18" s="24" t="s">
        <v>27</v>
      </c>
      <c r="B18" s="24"/>
      <c r="C18" s="24"/>
      <c r="D18" s="9"/>
      <c r="E18" s="9"/>
      <c r="F18" s="50" t="s">
        <v>30</v>
      </c>
      <c r="G18" s="50"/>
      <c r="H18" s="26">
        <f>D12*H16/35000</f>
        <v>4.01</v>
      </c>
      <c r="I18" s="25">
        <f>E12*H16/35000</f>
        <v>7.3885714285714297</v>
      </c>
    </row>
    <row r="19" spans="1:9" x14ac:dyDescent="0.3">
      <c r="A19" s="12" t="s">
        <v>14</v>
      </c>
      <c r="B19" s="12" t="s">
        <v>16</v>
      </c>
      <c r="C19" s="13">
        <v>840</v>
      </c>
      <c r="D19" s="12" t="s">
        <v>15</v>
      </c>
      <c r="E19" s="12"/>
      <c r="F19" s="50" t="s">
        <v>31</v>
      </c>
      <c r="G19" s="50"/>
      <c r="H19" s="25">
        <f>H18*0.84</f>
        <v>3.3683999999999998</v>
      </c>
      <c r="I19" s="25">
        <f>I18*0.84</f>
        <v>6.2064000000000004</v>
      </c>
    </row>
    <row r="20" spans="1:9" x14ac:dyDescent="0.3">
      <c r="A20" s="48" t="s">
        <v>21</v>
      </c>
      <c r="B20" s="48"/>
      <c r="C20" s="48"/>
      <c r="D20" s="48"/>
      <c r="E20" s="48"/>
      <c r="F20" s="48"/>
      <c r="G20" s="48"/>
      <c r="H20" s="48"/>
      <c r="I20" s="10"/>
    </row>
  </sheetData>
  <sheetProtection algorithmName="SHA-512" hashValue="AsMTbK+qOJSokvCdmrFwDOnF61AZ9TUWsUxEWjCTuJr5q8aMZT2P2X2oIaFCLMHpcJR8RYFFKzIR5wLpbRdwHQ==" saltValue="uaLmRafxVj7YEpz9Sd41RQ==" spinCount="100000" sheet="1" objects="1" scenarios="1" selectLockedCells="1"/>
  <mergeCells count="17">
    <mergeCell ref="H3:I3"/>
    <mergeCell ref="A3:C3"/>
    <mergeCell ref="D3:F3"/>
    <mergeCell ref="A20:H20"/>
    <mergeCell ref="A14:D14"/>
    <mergeCell ref="F14:G14"/>
    <mergeCell ref="F19:G19"/>
    <mergeCell ref="H5:I5"/>
    <mergeCell ref="F18:G18"/>
    <mergeCell ref="F16:G16"/>
    <mergeCell ref="F17:G17"/>
    <mergeCell ref="F13:G13"/>
    <mergeCell ref="A1:I1"/>
    <mergeCell ref="A2:B2"/>
    <mergeCell ref="C2:D2"/>
    <mergeCell ref="F2:G2"/>
    <mergeCell ref="H2:I2"/>
  </mergeCells>
  <phoneticPr fontId="1" type="noConversion"/>
  <conditionalFormatting sqref="G7:H11">
    <cfRule type="cellIs" dxfId="0" priority="1" operator="greaterThan">
      <formula>0.2</formula>
    </cfRule>
  </conditionalFormatting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ususario</dc:creator>
  <cp:lastModifiedBy>Usuario</cp:lastModifiedBy>
  <cp:lastPrinted>2016-06-21T23:52:45Z</cp:lastPrinted>
  <dcterms:created xsi:type="dcterms:W3CDTF">2015-05-06T22:01:50Z</dcterms:created>
  <dcterms:modified xsi:type="dcterms:W3CDTF">2023-03-30T18:03:49Z</dcterms:modified>
</cp:coreProperties>
</file>