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DIAGNOSIS-INYECTORES DIESEL 12-2020\Excel\"/>
    </mc:Choice>
  </mc:AlternateContent>
  <bookViews>
    <workbookView xWindow="732" yWindow="12" windowWidth="20736" windowHeight="11760" tabRatio="50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B13" i="1" l="1"/>
  <c r="H12" i="1" l="1"/>
  <c r="I12" i="1" s="1"/>
  <c r="H11" i="1"/>
  <c r="I11" i="1" s="1"/>
  <c r="E11" i="1"/>
  <c r="E12" i="1"/>
  <c r="D13" i="1"/>
  <c r="H19" i="1" s="1"/>
  <c r="C13" i="1"/>
  <c r="I15" i="1"/>
  <c r="I16" i="1" s="1"/>
  <c r="H10" i="1"/>
  <c r="I10" i="1" s="1"/>
  <c r="H9" i="1"/>
  <c r="I9" i="1" s="1"/>
  <c r="H8" i="1"/>
  <c r="I8" i="1" s="1"/>
  <c r="H7" i="1"/>
  <c r="I7" i="1" s="1"/>
  <c r="I13" i="1" s="1"/>
  <c r="E7" i="1"/>
  <c r="E13" i="1" s="1"/>
  <c r="I19" i="1" s="1"/>
  <c r="E8" i="1"/>
  <c r="E9" i="1"/>
  <c r="E10" i="1"/>
  <c r="H20" i="1" l="1"/>
  <c r="H13" i="1"/>
  <c r="G12" i="1"/>
  <c r="G11" i="1"/>
  <c r="A15" i="1"/>
  <c r="G10" i="1"/>
  <c r="G8" i="1"/>
  <c r="G9" i="1"/>
  <c r="G7" i="1"/>
  <c r="G13" i="1" l="1"/>
  <c r="I20" i="1"/>
</calcChain>
</file>

<file path=xl/sharedStrings.xml><?xml version="1.0" encoding="utf-8"?>
<sst xmlns="http://schemas.openxmlformats.org/spreadsheetml/2006/main" count="50" uniqueCount="43">
  <si>
    <t>CIL 1</t>
  </si>
  <si>
    <t>CIL 2</t>
  </si>
  <si>
    <t>CIL 3</t>
  </si>
  <si>
    <t>CIL 4</t>
  </si>
  <si>
    <t xml:space="preserve">Corrección </t>
  </si>
  <si>
    <t xml:space="preserve"> CIL 2</t>
  </si>
  <si>
    <t>Nº Cil</t>
  </si>
  <si>
    <t>Piloto</t>
  </si>
  <si>
    <t>Pre</t>
  </si>
  <si>
    <t>MAIN</t>
  </si>
  <si>
    <t>Ti  μs</t>
  </si>
  <si>
    <t xml:space="preserve">COMPARACIÓN </t>
  </si>
  <si>
    <t xml:space="preserve"> RELATIVA %</t>
  </si>
  <si>
    <t>Ti  μs (Main objetivo)</t>
  </si>
  <si>
    <t>Densidad</t>
  </si>
  <si>
    <t>kg/m3</t>
  </si>
  <si>
    <t>Gasoleo</t>
  </si>
  <si>
    <t>TOTAL</t>
  </si>
  <si>
    <t>Ti MEDIO PILOT,PRE,MAIN</t>
  </si>
  <si>
    <t>Medias</t>
  </si>
  <si>
    <t>PRESIÓN BAR</t>
  </si>
  <si>
    <t>NOTA:LA CORRECCIÓN ABSOLUTA ESTÁ PENDIENTE DE VERIFICACIÓN EN ALGUNOS SISTEMAS</t>
  </si>
  <si>
    <t>Ti Total (μs)</t>
  </si>
  <si>
    <t>CON TIEMPOS DE INYECCIÓN (μs)</t>
  </si>
  <si>
    <t>CORRECCIÓN ABSOLUTA</t>
  </si>
  <si>
    <t xml:space="preserve">  +- mm3</t>
  </si>
  <si>
    <t xml:space="preserve">  +- mg</t>
  </si>
  <si>
    <t xml:space="preserve">NOTA: SI NO HAY INYECCIÓN PILOT DEJAR EN  0 </t>
  </si>
  <si>
    <t>Main</t>
  </si>
  <si>
    <t>Total</t>
  </si>
  <si>
    <t>Caudal  mm3</t>
  </si>
  <si>
    <t>Caudal mg</t>
  </si>
  <si>
    <t xml:space="preserve">Real </t>
  </si>
  <si>
    <t>Caudal Main</t>
  </si>
  <si>
    <t>mg</t>
  </si>
  <si>
    <t>mm3</t>
  </si>
  <si>
    <t>Temperatura motor</t>
  </si>
  <si>
    <t>CIL 5</t>
  </si>
  <si>
    <t>CIL 6</t>
  </si>
  <si>
    <t>MARCA</t>
  </si>
  <si>
    <t>MODELO</t>
  </si>
  <si>
    <t>CÓDIGO MOTOR</t>
  </si>
  <si>
    <t>PLANTILLA 6 CILINDROS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</si>
</sst>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9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b/>
      <u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 hidden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1" fontId="0" fillId="2" borderId="1" xfId="0" applyNumberFormat="1" applyFont="1" applyFill="1" applyBorder="1" applyAlignment="1" applyProtection="1">
      <alignment horizontal="center" vertical="center"/>
    </xf>
    <xf numFmtId="164" fontId="0" fillId="2" borderId="1" xfId="0" applyNumberFormat="1" applyFont="1" applyFill="1" applyBorder="1" applyAlignment="1" applyProtection="1">
      <alignment horizontal="center" vertical="center"/>
    </xf>
    <xf numFmtId="1" fontId="5" fillId="4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6" fillId="2" borderId="1" xfId="0" applyNumberFormat="1" applyFont="1" applyFill="1" applyBorder="1" applyAlignment="1" applyProtection="1">
      <alignment horizontal="center" vertical="center"/>
    </xf>
    <xf numFmtId="1" fontId="0" fillId="4" borderId="1" xfId="0" applyNumberFormat="1" applyFont="1" applyFill="1" applyBorder="1" applyAlignment="1" applyProtection="1">
      <alignment horizontal="center" vertical="center"/>
    </xf>
    <xf numFmtId="165" fontId="6" fillId="4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 hidden="1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vertical="center"/>
    </xf>
    <xf numFmtId="164" fontId="6" fillId="2" borderId="1" xfId="0" applyNumberFormat="1" applyFont="1" applyFill="1" applyBorder="1" applyAlignment="1" applyProtection="1">
      <alignment vertical="center"/>
    </xf>
    <xf numFmtId="2" fontId="6" fillId="2" borderId="1" xfId="0" applyNumberFormat="1" applyFont="1" applyFill="1" applyBorder="1" applyAlignment="1" applyProtection="1">
      <alignment horizontal="center"/>
      <protection hidden="1"/>
    </xf>
    <xf numFmtId="2" fontId="6" fillId="5" borderId="1" xfId="0" applyNumberFormat="1" applyFont="1" applyFill="1" applyBorder="1" applyAlignment="1" applyProtection="1">
      <alignment horizontal="center"/>
      <protection hidden="1"/>
    </xf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165" fontId="6" fillId="2" borderId="1" xfId="0" applyNumberFormat="1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/>
      <protection hidden="1"/>
    </xf>
    <xf numFmtId="1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2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center"/>
    </xf>
    <xf numFmtId="2" fontId="6" fillId="2" borderId="1" xfId="0" applyNumberFormat="1" applyFont="1" applyFill="1" applyBorder="1" applyAlignment="1" applyProtection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0" fillId="5" borderId="1" xfId="0" applyFill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hidden="1"/>
    </xf>
    <xf numFmtId="0" fontId="6" fillId="4" borderId="4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91441</xdr:rowOff>
    </xdr:from>
    <xdr:to>
      <xdr:col>8</xdr:col>
      <xdr:colOff>739140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91441"/>
          <a:ext cx="6705600" cy="342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workbookViewId="0">
      <selection activeCell="B8" sqref="B8"/>
    </sheetView>
  </sheetViews>
  <sheetFormatPr baseColWidth="10" defaultColWidth="0" defaultRowHeight="15.6" zeroHeight="1" x14ac:dyDescent="0.3"/>
  <cols>
    <col min="1" max="2" width="7.5" customWidth="1"/>
    <col min="3" max="3" width="6" style="1" customWidth="1"/>
    <col min="4" max="4" width="10.5" customWidth="1"/>
    <col min="5" max="5" width="10.19921875" customWidth="1"/>
    <col min="6" max="6" width="9.09765625" customWidth="1"/>
    <col min="7" max="7" width="18.5" customWidth="1"/>
    <col min="8" max="8" width="9.8984375" style="5" customWidth="1"/>
    <col min="9" max="9" width="11.19921875" customWidth="1"/>
    <col min="10" max="16384" width="11.19921875" hidden="1"/>
  </cols>
  <sheetData>
    <row r="1" spans="1:9" ht="34.200000000000003" customHeight="1" x14ac:dyDescent="0.3">
      <c r="A1" s="27"/>
      <c r="B1" s="28"/>
      <c r="C1" s="28"/>
      <c r="D1" s="28"/>
      <c r="E1" s="28"/>
      <c r="F1" s="28"/>
      <c r="G1" s="28"/>
      <c r="H1" s="29"/>
    </row>
    <row r="2" spans="1:9" ht="16.2" customHeight="1" x14ac:dyDescent="0.3">
      <c r="A2" s="42" t="s">
        <v>39</v>
      </c>
      <c r="B2" s="43"/>
      <c r="C2" s="44"/>
      <c r="D2" s="45"/>
      <c r="E2" s="39" t="s">
        <v>40</v>
      </c>
      <c r="F2" s="44"/>
      <c r="G2" s="46"/>
      <c r="H2" s="42" t="s">
        <v>41</v>
      </c>
      <c r="I2" s="43"/>
    </row>
    <row r="3" spans="1:9" ht="27" customHeight="1" x14ac:dyDescent="0.3">
      <c r="A3" s="48" t="s">
        <v>42</v>
      </c>
      <c r="B3" s="48"/>
      <c r="C3" s="48"/>
      <c r="D3" s="48" t="s">
        <v>23</v>
      </c>
      <c r="E3" s="48"/>
      <c r="F3" s="48"/>
      <c r="G3" s="38" t="s">
        <v>36</v>
      </c>
      <c r="H3" s="44"/>
      <c r="I3" s="47"/>
    </row>
    <row r="4" spans="1:9" ht="20.399999999999999" customHeight="1" x14ac:dyDescent="0.3">
      <c r="A4" s="19"/>
      <c r="B4" s="21" t="s">
        <v>10</v>
      </c>
      <c r="C4" s="21" t="s">
        <v>10</v>
      </c>
      <c r="D4" s="21" t="s">
        <v>10</v>
      </c>
      <c r="E4" s="21" t="s">
        <v>22</v>
      </c>
      <c r="F4" s="19"/>
      <c r="G4" s="31"/>
      <c r="H4" s="10"/>
      <c r="I4" s="10"/>
    </row>
    <row r="5" spans="1:9" ht="18.75" customHeight="1" x14ac:dyDescent="0.3">
      <c r="A5" s="19" t="s">
        <v>6</v>
      </c>
      <c r="B5" s="19" t="s">
        <v>7</v>
      </c>
      <c r="C5" s="4" t="s">
        <v>8</v>
      </c>
      <c r="D5" s="22" t="s">
        <v>9</v>
      </c>
      <c r="E5" s="22" t="s">
        <v>17</v>
      </c>
      <c r="F5" s="6" t="s">
        <v>4</v>
      </c>
      <c r="G5" s="11" t="s">
        <v>11</v>
      </c>
      <c r="H5" s="52" t="s">
        <v>24</v>
      </c>
      <c r="I5" s="53"/>
    </row>
    <row r="6" spans="1:9" ht="21.75" customHeight="1" x14ac:dyDescent="0.3">
      <c r="A6" s="2">
        <v>6</v>
      </c>
      <c r="B6" s="2"/>
      <c r="C6" s="3"/>
      <c r="D6" s="22"/>
      <c r="E6" s="22"/>
      <c r="F6" s="6"/>
      <c r="G6" s="11" t="s">
        <v>12</v>
      </c>
      <c r="H6" s="11" t="s">
        <v>25</v>
      </c>
      <c r="I6" s="11" t="s">
        <v>26</v>
      </c>
    </row>
    <row r="7" spans="1:9" x14ac:dyDescent="0.3">
      <c r="A7" s="19" t="s">
        <v>0</v>
      </c>
      <c r="B7" s="20"/>
      <c r="C7" s="20"/>
      <c r="D7" s="20">
        <v>560</v>
      </c>
      <c r="E7" s="57">
        <f>SUM(B7+C7+D7)</f>
        <v>560</v>
      </c>
      <c r="F7" s="19" t="s">
        <v>0</v>
      </c>
      <c r="G7" s="30">
        <f>SUM(D7-D13)*100/D13</f>
        <v>-0.65050266114724342</v>
      </c>
      <c r="H7" s="40">
        <f>SUM(H17*12)/H17*(D7-H14)/1000</f>
        <v>-4.8000000000000001E-2</v>
      </c>
      <c r="I7" s="25">
        <f>H7*0.84</f>
        <v>-4.0320000000000002E-2</v>
      </c>
    </row>
    <row r="8" spans="1:9" x14ac:dyDescent="0.3">
      <c r="A8" s="19" t="s">
        <v>5</v>
      </c>
      <c r="B8" s="20"/>
      <c r="C8" s="20"/>
      <c r="D8" s="20">
        <v>560</v>
      </c>
      <c r="E8" s="57">
        <f>SUM(B8+C8+D8)</f>
        <v>560</v>
      </c>
      <c r="F8" s="19" t="s">
        <v>1</v>
      </c>
      <c r="G8" s="14">
        <f>SUM(D8-D13)*100/D13</f>
        <v>-0.65050266114724342</v>
      </c>
      <c r="H8" s="41">
        <f>SUM(H17*12)/H17*(D8-H14)/1000</f>
        <v>-4.8000000000000001E-2</v>
      </c>
      <c r="I8" s="25">
        <f>H8*0.84</f>
        <v>-4.0320000000000002E-2</v>
      </c>
    </row>
    <row r="9" spans="1:9" x14ac:dyDescent="0.3">
      <c r="A9" s="19" t="s">
        <v>2</v>
      </c>
      <c r="B9" s="20"/>
      <c r="C9" s="20"/>
      <c r="D9" s="20">
        <v>552</v>
      </c>
      <c r="E9" s="57">
        <f>SUM(B9+C9+D9)</f>
        <v>552</v>
      </c>
      <c r="F9" s="19" t="s">
        <v>2</v>
      </c>
      <c r="G9" s="14">
        <f>SUM(D9-D13)*100/D13</f>
        <v>-2.0697811945594258</v>
      </c>
      <c r="H9" s="40">
        <f>SUM(H17*12)/H17*(D9-H14)/1000</f>
        <v>-0.14399999999999999</v>
      </c>
      <c r="I9" s="25">
        <f>H9*0.84</f>
        <v>-0.12095999999999998</v>
      </c>
    </row>
    <row r="10" spans="1:9" x14ac:dyDescent="0.3">
      <c r="A10" s="19" t="s">
        <v>3</v>
      </c>
      <c r="B10" s="20"/>
      <c r="C10" s="20"/>
      <c r="D10" s="20">
        <v>565</v>
      </c>
      <c r="E10" s="57">
        <f>SUM(B10+C10+D10)</f>
        <v>565</v>
      </c>
      <c r="F10" s="19" t="s">
        <v>3</v>
      </c>
      <c r="G10" s="14">
        <f>SUM(D10-D13)*100/D13</f>
        <v>0.23654642223537042</v>
      </c>
      <c r="H10" s="40">
        <f>SUM(H17*12)/H17*(D10-H14)/1000</f>
        <v>1.2E-2</v>
      </c>
      <c r="I10" s="25">
        <f>H10*0.84</f>
        <v>1.008E-2</v>
      </c>
    </row>
    <row r="11" spans="1:9" x14ac:dyDescent="0.3">
      <c r="A11" s="37" t="s">
        <v>37</v>
      </c>
      <c r="B11" s="20"/>
      <c r="C11" s="20"/>
      <c r="D11" s="20">
        <v>570</v>
      </c>
      <c r="E11" s="57">
        <f t="shared" ref="E11:E12" si="0">SUM(B11+C11+D11)</f>
        <v>570</v>
      </c>
      <c r="F11" s="37" t="s">
        <v>37</v>
      </c>
      <c r="G11" s="14">
        <f>SUM(D11-D13)*100/D13</f>
        <v>1.1235955056179843</v>
      </c>
      <c r="H11" s="40">
        <f>SUM(H17*12)/H17*(D11-H14)/1000</f>
        <v>7.1999999999999995E-2</v>
      </c>
      <c r="I11" s="25">
        <f t="shared" ref="I11:I12" si="1">H11*0.84</f>
        <v>6.0479999999999992E-2</v>
      </c>
    </row>
    <row r="12" spans="1:9" x14ac:dyDescent="0.3">
      <c r="A12" s="37" t="s">
        <v>38</v>
      </c>
      <c r="B12" s="20"/>
      <c r="C12" s="20"/>
      <c r="D12" s="20">
        <v>575</v>
      </c>
      <c r="E12" s="57">
        <f t="shared" si="0"/>
        <v>575</v>
      </c>
      <c r="F12" s="37" t="s">
        <v>38</v>
      </c>
      <c r="G12" s="14">
        <f>SUM(D12-D13)*100/D13</f>
        <v>2.0106445890005982</v>
      </c>
      <c r="H12" s="40">
        <f>SUM(H17*12)/H17*(D12-H14)/1000</f>
        <v>0.13200000000000001</v>
      </c>
      <c r="I12" s="25">
        <f t="shared" si="1"/>
        <v>0.11088000000000001</v>
      </c>
    </row>
    <row r="13" spans="1:9" x14ac:dyDescent="0.3">
      <c r="A13" s="18" t="s">
        <v>19</v>
      </c>
      <c r="B13" s="15">
        <f>SUM(B7:B12)/A6</f>
        <v>0</v>
      </c>
      <c r="C13" s="15">
        <f>SUM(C7:C12)/A6</f>
        <v>0</v>
      </c>
      <c r="D13" s="15">
        <f>SUM(D7:D12)/A6</f>
        <v>563.66666666666663</v>
      </c>
      <c r="E13" s="15">
        <f>SUM(E7:E12)/A6</f>
        <v>563.66666666666663</v>
      </c>
      <c r="F13" s="18"/>
      <c r="G13" s="16">
        <f>SUM(G7:G12)/A6</f>
        <v>6.7353530160592827E-15</v>
      </c>
      <c r="H13" s="16">
        <f>SUM(H7:H12)</f>
        <v>-2.3999999999999966E-2</v>
      </c>
      <c r="I13" s="16">
        <f>SUM(I7:I12)</f>
        <v>-2.0159999999999983E-2</v>
      </c>
    </row>
    <row r="14" spans="1:9" ht="14.25" customHeight="1" x14ac:dyDescent="0.3">
      <c r="A14" s="23" t="s">
        <v>18</v>
      </c>
      <c r="B14" s="23"/>
      <c r="C14" s="19"/>
      <c r="D14" s="8"/>
      <c r="E14" s="8"/>
      <c r="F14" s="48" t="s">
        <v>13</v>
      </c>
      <c r="G14" s="48"/>
      <c r="H14" s="17">
        <v>564</v>
      </c>
      <c r="I14" s="10"/>
    </row>
    <row r="15" spans="1:9" ht="18" customHeight="1" x14ac:dyDescent="0.3">
      <c r="A15" s="50">
        <f>E13</f>
        <v>563.66666666666663</v>
      </c>
      <c r="B15" s="48"/>
      <c r="C15" s="48"/>
      <c r="D15" s="48"/>
      <c r="E15" s="7"/>
      <c r="F15" s="48" t="s">
        <v>33</v>
      </c>
      <c r="G15" s="48"/>
      <c r="H15" s="36" t="s">
        <v>35</v>
      </c>
      <c r="I15" s="36">
        <f>H14*H17/35000</f>
        <v>7.0902857142857139</v>
      </c>
    </row>
    <row r="16" spans="1:9" ht="18" customHeight="1" x14ac:dyDescent="0.3">
      <c r="A16" s="34"/>
      <c r="B16" s="35"/>
      <c r="C16" s="35"/>
      <c r="D16" s="35"/>
      <c r="E16" s="7"/>
      <c r="F16" s="35"/>
      <c r="G16" s="10"/>
      <c r="H16" s="36" t="s">
        <v>34</v>
      </c>
      <c r="I16" s="36">
        <f>I15*0.84</f>
        <v>5.9558399999999994</v>
      </c>
    </row>
    <row r="17" spans="1:9" ht="18" customHeight="1" x14ac:dyDescent="0.3">
      <c r="A17" s="19"/>
      <c r="B17" s="19"/>
      <c r="C17" s="19"/>
      <c r="D17" s="7"/>
      <c r="E17" s="7"/>
      <c r="F17" s="54" t="s">
        <v>20</v>
      </c>
      <c r="G17" s="54"/>
      <c r="H17" s="17">
        <v>440</v>
      </c>
      <c r="I17" s="36"/>
    </row>
    <row r="18" spans="1:9" ht="15" customHeight="1" x14ac:dyDescent="0.3">
      <c r="A18" s="32"/>
      <c r="B18" s="32"/>
      <c r="C18" s="32"/>
      <c r="D18" s="7"/>
      <c r="E18" s="7"/>
      <c r="F18" s="55" t="s">
        <v>32</v>
      </c>
      <c r="G18" s="56"/>
      <c r="H18" s="33" t="s">
        <v>28</v>
      </c>
      <c r="I18" s="33" t="s">
        <v>29</v>
      </c>
    </row>
    <row r="19" spans="1:9" ht="15.75" customHeight="1" x14ac:dyDescent="0.3">
      <c r="A19" s="24" t="s">
        <v>27</v>
      </c>
      <c r="B19" s="24"/>
      <c r="C19" s="24"/>
      <c r="D19" s="9"/>
      <c r="E19" s="9"/>
      <c r="F19" s="51" t="s">
        <v>30</v>
      </c>
      <c r="G19" s="51"/>
      <c r="H19" s="26">
        <f>D13*H17/35000</f>
        <v>7.0860952380952371</v>
      </c>
      <c r="I19" s="25">
        <f>E13*H17/35000</f>
        <v>7.0860952380952371</v>
      </c>
    </row>
    <row r="20" spans="1:9" x14ac:dyDescent="0.3">
      <c r="A20" s="12" t="s">
        <v>14</v>
      </c>
      <c r="B20" s="12" t="s">
        <v>16</v>
      </c>
      <c r="C20" s="13">
        <v>840</v>
      </c>
      <c r="D20" s="12" t="s">
        <v>15</v>
      </c>
      <c r="E20" s="12"/>
      <c r="F20" s="51" t="s">
        <v>31</v>
      </c>
      <c r="G20" s="51"/>
      <c r="H20" s="25">
        <f>H19*0.84</f>
        <v>5.9523199999999994</v>
      </c>
      <c r="I20" s="25">
        <f>I19*0.84</f>
        <v>5.9523199999999994</v>
      </c>
    </row>
    <row r="21" spans="1:9" x14ac:dyDescent="0.3">
      <c r="A21" s="49" t="s">
        <v>21</v>
      </c>
      <c r="B21" s="49"/>
      <c r="C21" s="49"/>
      <c r="D21" s="49"/>
      <c r="E21" s="49"/>
      <c r="F21" s="49"/>
      <c r="G21" s="49"/>
      <c r="H21" s="49"/>
      <c r="I21" s="10"/>
    </row>
  </sheetData>
  <sheetProtection algorithmName="SHA-512" hashValue="exhlTRl/nhEPNT5vf1i/aM++yzkgY0pQN5ResidVgKQIfuG/kF9zn+CpCtkwke0OYFIJTsgV7AjCIoQyVbwZmA==" saltValue="PFgwqk27ycsZmmj8eUpn/A==" spinCount="100000" sheet="1" objects="1" scenarios="1" selectLockedCells="1"/>
  <mergeCells count="16">
    <mergeCell ref="A21:H21"/>
    <mergeCell ref="A15:D15"/>
    <mergeCell ref="F15:G15"/>
    <mergeCell ref="F20:G20"/>
    <mergeCell ref="H5:I5"/>
    <mergeCell ref="F19:G19"/>
    <mergeCell ref="F17:G17"/>
    <mergeCell ref="F18:G18"/>
    <mergeCell ref="F14:G14"/>
    <mergeCell ref="A2:B2"/>
    <mergeCell ref="C2:D2"/>
    <mergeCell ref="F2:G2"/>
    <mergeCell ref="H2:I2"/>
    <mergeCell ref="H3:I3"/>
    <mergeCell ref="A3:C3"/>
    <mergeCell ref="D3:F3"/>
  </mergeCells>
  <phoneticPr fontId="1" type="noConversion"/>
  <conditionalFormatting sqref="G7:H12">
    <cfRule type="cellIs" dxfId="0" priority="1" operator="greaterThan">
      <formula>0.2</formula>
    </cfRule>
  </conditionalFormatting>
  <pageMargins left="0.75" right="0.75" top="1" bottom="1" header="0.5" footer="0.5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ususario</dc:creator>
  <cp:lastModifiedBy>Usuario</cp:lastModifiedBy>
  <cp:lastPrinted>2016-06-21T23:52:45Z</cp:lastPrinted>
  <dcterms:created xsi:type="dcterms:W3CDTF">2015-05-06T22:01:50Z</dcterms:created>
  <dcterms:modified xsi:type="dcterms:W3CDTF">2023-03-30T18:04:53Z</dcterms:modified>
</cp:coreProperties>
</file>